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<sst xmlns="http://schemas.openxmlformats.org/spreadsheetml/2006/main" count="46" uniqueCount="46">
  <si>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</si>
  <si>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IUE022</t>
  </si>
  <si>
    <t xml:space="preserve">Ud</t>
  </si>
  <si>
    <t xml:space="preserve">Pozo separador de grasas, de polietileno de alta densidad (PEAD/HDPE).</t>
  </si>
  <si>
    <r>
      <rPr>
        <sz val="8.25"/>
        <color rgb="FF000000"/>
        <rFont val="Arial"/>
        <family val="2"/>
      </rPr>
      <t xml:space="preserve">Pozo separador de grasas, monobloque, de polietileno de alta densidad, de 1000 mm de diámetro nominal y 2,5 m de altura nominal, sobre solera de 30 cm de espesor de hormigón armado H30, para un ambiente severo, tamaño máximo del agregado 20 mm, consistencia blanda, encastre del cuerpo del colector 10 cm en dicha solera, ligeramente armada con malla elaborada "in situ" 20x20 Ø 8-8 de acero AH 500 y losa alrededor de la boca del cono de 150x150 cm y 20 cm de espesor de hormigón simple H30, para un ambiente severo, tamaño máximo del agregado 20 mm, consistencia blanda, con cierre de tapa circular y marco de fundición carga de rotura 250 kN, instalado en junto a bordillos de aceras o zonas de las cunetas de las calles.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</si>
  <si>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</si>
  <si>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</si>
  <si>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</si>
  <si>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</si>
  <si>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</si>
  <si>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</si>
  <si>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</si>
  <si>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mt10haf120vi</t>
  </si>
  <si>
    <t xml:space="preserve">m³</t>
  </si>
  <si>
    <t xml:space="preserve">Hormigón H30, para un ambiente severo, tamaño máximo del agregado 20 mm, consistencia blanda, con un asentamiento de 6 a 9 cm, medido con el cono de Abrams, premezclado en planta, según CBH 87.</t>
  </si>
  <si>
    <t xml:space="preserve">mt07ame131h</t>
  </si>
  <si>
    <t xml:space="preserve">m²</t>
  </si>
  <si>
    <t xml:space="preserve">Malla elaborada "in situ" 20x20 ø 8-8 de acero CA-50 (fy=500 MPa), equivalente a AH 500 según CBH 87, separación 20x20 cm y 8 mm de diámetro.</t>
  </si>
  <si>
    <t xml:space="preserve">mt11ras170ea</t>
  </si>
  <si>
    <t xml:space="preserve">Ud</t>
  </si>
  <si>
    <t xml:space="preserve">Pozo separador de grasas, monobloque, de polietileno de alta densidad, de 1000 mm de diámetro nominal y 2,5 m de altura nominal, con cono reductor de 600 mm de diámetro nominal en la boca, con los pates instalados, base con superficie lisa, una entrada con manguito de unión con junta elástica de 110 mm de diámetro y una salida de 110 mm de diámetro, con ventilación incorporada.</t>
  </si>
  <si>
    <t xml:space="preserve">mt10hmf120Be</t>
  </si>
  <si>
    <t xml:space="preserve">m³</t>
  </si>
  <si>
    <t xml:space="preserve">Hormigón simple H30, para un ambiente severo, tamaño máximo del agregado 20 mm, consistencia blanda, con un asentamiento de 6 a 9 cm, medido con el cono de Abrams, premezclado en planta, según CBH 87.</t>
  </si>
  <si>
    <t xml:space="preserve">mt46tpr010g</t>
  </si>
  <si>
    <t xml:space="preserve">Ud</t>
  </si>
  <si>
    <t xml:space="preserve">Tapa circular y marco de fundición dúctil de 660 mm de diámetro exterior y 40 mm de altura, paso libre de 550 mm, para pozo, carga de rotura 250 kN. Tapa revestida con pintura bituminosa y marco sin cierre ni junta.</t>
  </si>
  <si>
    <t xml:space="preserve">Subtotal materiales:</t>
  </si>
  <si>
    <t xml:space="preserve">Equipo y herramienta</t>
  </si>
  <si>
    <t xml:space="preserve">mq04cag010a</t>
  </si>
  <si>
    <t xml:space="preserve">h</t>
  </si>
  <si>
    <t xml:space="preserve">Camión con grúa de hasta 6 t.</t>
  </si>
  <si>
    <t xml:space="preserve">Subtotal equipo y herramienta:</t>
  </si>
  <si>
    <t xml:space="preserve">Mano de obra</t>
  </si>
  <si>
    <t xml:space="preserve">mo041</t>
  </si>
  <si>
    <t xml:space="preserve">h</t>
  </si>
  <si>
    <t xml:space="preserve">Especialista de construcción de obra civil.</t>
  </si>
  <si>
    <t xml:space="preserve">mo087</t>
  </si>
  <si>
    <t xml:space="preserve">h</t>
  </si>
  <si>
    <t xml:space="preserve">Ayudante 1ª de construcción de obra civil.</t>
  </si>
  <si>
    <t xml:space="preserve">Subtotal mano de obra:</t>
  </si>
  <si>
    <t xml:space="preserve">Herramienta menor</t>
  </si>
  <si>
    <t xml:space="preserve">%</t>
  </si>
  <si>
    <t xml:space="preserve">Herramienta menor</t>
  </si>
  <si>
    <t xml:space="preserve">Coste de mantenimiento decenal: 897,32Bs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</si>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</sst>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12" customWidth="1"/>
    <col min="3" max="3" width="7.99" customWidth="1"/>
    <col min="4" max="4" width="64.60" customWidth="1"/>
    <col min="5" max="5" width="13.60" customWidth="1"/>
    <col min="6" max="6" width="16.49"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0.53</v>
      </c>
      <c r="F10" s="12">
        <v>955.73</v>
      </c>
      <c r="G10" s="12">
        <f ca="1">ROUND(INDIRECT(ADDRESS(ROW()+(0), COLUMN()+(-2), 1))*INDIRECT(ADDRESS(ROW()+(0), COLUMN()+(-1), 1)), 2)</f>
        <v>506.54</v>
      </c>
    </row>
    <row r="11" spans="1:7" ht="34.50" thickBot="1" customHeight="1">
      <c r="A11" s="1" t="s">
        <v>15</v>
      </c>
      <c r="B11" s="1"/>
      <c r="C11" s="10" t="s">
        <v>16</v>
      </c>
      <c r="D11" s="1" t="s">
        <v>17</v>
      </c>
      <c r="E11" s="11">
        <v>1.767</v>
      </c>
      <c r="F11" s="12">
        <v>35.44</v>
      </c>
      <c r="G11" s="12">
        <f ca="1">ROUND(INDIRECT(ADDRESS(ROW()+(0), COLUMN()+(-2), 1))*INDIRECT(ADDRESS(ROW()+(0), COLUMN()+(-1), 1)), 2)</f>
        <v>62.62</v>
      </c>
    </row>
    <row r="12" spans="1:7" ht="66.00" thickBot="1" customHeight="1">
      <c r="A12" s="1" t="s">
        <v>18</v>
      </c>
      <c r="B12" s="1"/>
      <c r="C12" s="10" t="s">
        <v>19</v>
      </c>
      <c r="D12" s="1" t="s">
        <v>20</v>
      </c>
      <c r="E12" s="11">
        <v>1</v>
      </c>
      <c r="F12" s="12">
        <v>15899.5</v>
      </c>
      <c r="G12" s="12">
        <f ca="1">ROUND(INDIRECT(ADDRESS(ROW()+(0), COLUMN()+(-2), 1))*INDIRECT(ADDRESS(ROW()+(0), COLUMN()+(-1), 1)), 2)</f>
        <v>15899.5</v>
      </c>
    </row>
    <row r="13" spans="1:7" ht="34.50" thickBot="1" customHeight="1">
      <c r="A13" s="1" t="s">
        <v>21</v>
      </c>
      <c r="B13" s="1"/>
      <c r="C13" s="10" t="s">
        <v>22</v>
      </c>
      <c r="D13" s="1" t="s">
        <v>23</v>
      </c>
      <c r="E13" s="11">
        <v>0.293</v>
      </c>
      <c r="F13" s="12">
        <v>956.79</v>
      </c>
      <c r="G13" s="12">
        <f ca="1">ROUND(INDIRECT(ADDRESS(ROW()+(0), COLUMN()+(-2), 1))*INDIRECT(ADDRESS(ROW()+(0), COLUMN()+(-1), 1)), 2)</f>
        <v>280.34</v>
      </c>
    </row>
    <row r="14" spans="1:7" ht="34.50" thickBot="1" customHeight="1">
      <c r="A14" s="1" t="s">
        <v>24</v>
      </c>
      <c r="B14" s="1"/>
      <c r="C14" s="10" t="s">
        <v>25</v>
      </c>
      <c r="D14" s="1" t="s">
        <v>26</v>
      </c>
      <c r="E14" s="13">
        <v>1</v>
      </c>
      <c r="F14" s="14">
        <v>576.98</v>
      </c>
      <c r="G14" s="14">
        <f ca="1">ROUND(INDIRECT(ADDRESS(ROW()+(0), COLUMN()+(-2), 1))*INDIRECT(ADDRESS(ROW()+(0), COLUMN()+(-1), 1)), 2)</f>
        <v>576.98</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17326</v>
      </c>
    </row>
    <row r="16" spans="1:7" ht="13.50" thickBot="1" customHeight="1">
      <c r="A16" s="15">
        <v>2</v>
      </c>
      <c r="B16" s="15"/>
      <c r="C16" s="15"/>
      <c r="D16" s="18" t="s">
        <v>28</v>
      </c>
      <c r="E16" s="18"/>
      <c r="F16" s="15"/>
      <c r="G16" s="15"/>
    </row>
    <row r="17" spans="1:7" ht="13.50" thickBot="1" customHeight="1">
      <c r="A17" s="1" t="s">
        <v>29</v>
      </c>
      <c r="B17" s="1"/>
      <c r="C17" s="10" t="s">
        <v>30</v>
      </c>
      <c r="D17" s="1" t="s">
        <v>31</v>
      </c>
      <c r="E17" s="13">
        <v>0.259</v>
      </c>
      <c r="F17" s="14">
        <v>370.95</v>
      </c>
      <c r="G17" s="14">
        <f ca="1">ROUND(INDIRECT(ADDRESS(ROW()+(0), COLUMN()+(-2), 1))*INDIRECT(ADDRESS(ROW()+(0), COLUMN()+(-1), 1)), 2)</f>
        <v>96.08</v>
      </c>
    </row>
    <row r="18" spans="1:7" ht="13.50" thickBot="1" customHeight="1">
      <c r="A18" s="15"/>
      <c r="B18" s="15"/>
      <c r="C18" s="15"/>
      <c r="D18" s="15"/>
      <c r="E18" s="9" t="s">
        <v>32</v>
      </c>
      <c r="F18" s="9"/>
      <c r="G18" s="17">
        <f ca="1">ROUND(SUM(INDIRECT(ADDRESS(ROW()+(-1), COLUMN()+(0), 1))), 2)</f>
        <v>96.08</v>
      </c>
    </row>
    <row r="19" spans="1:7" ht="13.50" thickBot="1" customHeight="1">
      <c r="A19" s="15">
        <v>3</v>
      </c>
      <c r="B19" s="15"/>
      <c r="C19" s="15"/>
      <c r="D19" s="18" t="s">
        <v>33</v>
      </c>
      <c r="E19" s="18"/>
      <c r="F19" s="15"/>
      <c r="G19" s="15"/>
    </row>
    <row r="20" spans="1:7" ht="13.50" thickBot="1" customHeight="1">
      <c r="A20" s="1" t="s">
        <v>34</v>
      </c>
      <c r="B20" s="1"/>
      <c r="C20" s="10" t="s">
        <v>35</v>
      </c>
      <c r="D20" s="1" t="s">
        <v>36</v>
      </c>
      <c r="E20" s="11">
        <v>2.211</v>
      </c>
      <c r="F20" s="12">
        <v>56.74</v>
      </c>
      <c r="G20" s="12">
        <f ca="1">ROUND(INDIRECT(ADDRESS(ROW()+(0), COLUMN()+(-2), 1))*INDIRECT(ADDRESS(ROW()+(0), COLUMN()+(-1), 1)), 2)</f>
        <v>125.45</v>
      </c>
    </row>
    <row r="21" spans="1:7" ht="13.50" thickBot="1" customHeight="1">
      <c r="A21" s="1" t="s">
        <v>37</v>
      </c>
      <c r="B21" s="1"/>
      <c r="C21" s="10" t="s">
        <v>38</v>
      </c>
      <c r="D21" s="1" t="s">
        <v>39</v>
      </c>
      <c r="E21" s="13">
        <v>1.106</v>
      </c>
      <c r="F21" s="14">
        <v>42.41</v>
      </c>
      <c r="G21" s="14">
        <f ca="1">ROUND(INDIRECT(ADDRESS(ROW()+(0), COLUMN()+(-2), 1))*INDIRECT(ADDRESS(ROW()+(0), COLUMN()+(-1), 1)), 2)</f>
        <v>46.91</v>
      </c>
    </row>
    <row r="22" spans="1:7" ht="13.50" thickBot="1" customHeight="1">
      <c r="A22" s="15"/>
      <c r="B22" s="15"/>
      <c r="C22" s="15"/>
      <c r="D22" s="15"/>
      <c r="E22" s="9" t="s">
        <v>40</v>
      </c>
      <c r="F22" s="9"/>
      <c r="G22" s="17">
        <f ca="1">ROUND(SUM(INDIRECT(ADDRESS(ROW()+(-1), COLUMN()+(0), 1)),INDIRECT(ADDRESS(ROW()+(-2), COLUMN()+(0), 1))), 2)</f>
        <v>172.36</v>
      </c>
    </row>
    <row r="23" spans="1:7" ht="13.50" thickBot="1" customHeight="1">
      <c r="A23" s="15">
        <v>4</v>
      </c>
      <c r="B23" s="15"/>
      <c r="C23" s="15"/>
      <c r="D23" s="18" t="s">
        <v>41</v>
      </c>
      <c r="E23" s="18"/>
      <c r="F23" s="15"/>
      <c r="G23" s="15"/>
    </row>
    <row r="24" spans="1:7" ht="13.50" thickBot="1" customHeight="1">
      <c r="A24" s="19"/>
      <c r="B24" s="19"/>
      <c r="C24" s="20" t="s">
        <v>42</v>
      </c>
      <c r="D24" s="19" t="s">
        <v>43</v>
      </c>
      <c r="E24" s="13">
        <v>2</v>
      </c>
      <c r="F24" s="14">
        <f ca="1">ROUND(SUM(INDIRECT(ADDRESS(ROW()+(-2), COLUMN()+(1), 1)),INDIRECT(ADDRESS(ROW()+(-6), COLUMN()+(1), 1)),INDIRECT(ADDRESS(ROW()+(-9), COLUMN()+(1), 1))), 2)</f>
        <v>17594.4</v>
      </c>
      <c r="G24" s="14">
        <f ca="1">ROUND(INDIRECT(ADDRESS(ROW()+(0), COLUMN()+(-2), 1))*INDIRECT(ADDRESS(ROW()+(0), COLUMN()+(-1), 1))/100, 2)</f>
        <v>351.89</v>
      </c>
    </row>
    <row r="25" spans="1:7" ht="13.50" thickBot="1" customHeight="1">
      <c r="A25" s="21" t="s">
        <v>44</v>
      </c>
      <c r="B25" s="21"/>
      <c r="C25" s="22"/>
      <c r="D25" s="23"/>
      <c r="E25" s="24" t="s">
        <v>45</v>
      </c>
      <c r="F25" s="25"/>
      <c r="G25" s="26">
        <f ca="1">ROUND(SUM(INDIRECT(ADDRESS(ROW()+(-1), COLUMN()+(0), 1)),INDIRECT(ADDRESS(ROW()+(-3), COLUMN()+(0), 1)),INDIRECT(ADDRESS(ROW()+(-7), COLUMN()+(0), 1)),INDIRECT(ADDRESS(ROW()+(-10), COLUMN()+(0), 1))), 2)</f>
        <v>17946.3</v>
      </c>
    </row>
  </sheetData>
  <mergeCells count="29">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